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30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3"/>
</calcChain>
</file>

<file path=xl/sharedStrings.xml><?xml version="1.0" encoding="utf-8"?>
<sst xmlns="http://schemas.openxmlformats.org/spreadsheetml/2006/main" count="173" uniqueCount="135">
  <si>
    <t>POS.</t>
  </si>
  <si>
    <t>QTÀ</t>
  </si>
  <si>
    <t>CODICE</t>
  </si>
  <si>
    <t>DESCRIZIONE</t>
  </si>
  <si>
    <t>DESCRIPTION</t>
  </si>
  <si>
    <t>BENENNUNG</t>
  </si>
  <si>
    <t>DESCRIPCION</t>
  </si>
  <si>
    <t>CORPO MANUBRIO ABILA</t>
  </si>
  <si>
    <t>HANDLE BAR BODY</t>
  </si>
  <si>
    <t>CORPS DE TIMON</t>
  </si>
  <si>
    <t>FÜHRUNGSHOLMKÖRPER</t>
  </si>
  <si>
    <t>CUERPO MANILLAR</t>
  </si>
  <si>
    <t>TUBO MANIGLIA ABILA</t>
  </si>
  <si>
    <t>HANDLE BAR</t>
  </si>
  <si>
    <t>TIMON</t>
  </si>
  <si>
    <t>FÜHRUNGSHOLM ROHR</t>
  </si>
  <si>
    <t>MANILLAR</t>
  </si>
  <si>
    <t>LEVA INTERRUTTORE</t>
  </si>
  <si>
    <t>LEVER</t>
  </si>
  <si>
    <t>LEVIER</t>
  </si>
  <si>
    <t>HEBEL</t>
  </si>
  <si>
    <t>PALANCA</t>
  </si>
  <si>
    <t>DISTANZIALE D=12 d=6,2 S=28,2 C40</t>
  </si>
  <si>
    <t>PIN</t>
  </si>
  <si>
    <t>AXE</t>
  </si>
  <si>
    <t>BOLZEN</t>
  </si>
  <si>
    <t>PERNO</t>
  </si>
  <si>
    <t>VITE M6x20 TCEI UNI 5931 ZINC</t>
  </si>
  <si>
    <t>SCREW</t>
  </si>
  <si>
    <t>VIS</t>
  </si>
  <si>
    <t>SCHRAUBE</t>
  </si>
  <si>
    <t>TORNILLO</t>
  </si>
  <si>
    <t>VITE M6X40 TCEI UNI 5931 FP ZINC</t>
  </si>
  <si>
    <t>DADO M6x6 AUTOBL UNI 7474 ZINC</t>
  </si>
  <si>
    <t>LOCK NUT</t>
  </si>
  <si>
    <t>ECROU AUTOFREINES</t>
  </si>
  <si>
    <t>SICHERUNGSMUTTER</t>
  </si>
  <si>
    <t>TUERCA AUTOBLOCANTE</t>
  </si>
  <si>
    <t>ROSETTA 6x18x1,5 UNI 6593 ZINC</t>
  </si>
  <si>
    <t>WASHER</t>
  </si>
  <si>
    <t>RONDELLE</t>
  </si>
  <si>
    <t>UNTERLAGSCHEIBE</t>
  </si>
  <si>
    <t>ARANDELA</t>
  </si>
  <si>
    <t>MANOPOLA GOMMA D25x125 CON ANELLO</t>
  </si>
  <si>
    <t>KNOB</t>
  </si>
  <si>
    <t>POIGNEE</t>
  </si>
  <si>
    <t>HANDGRIFF</t>
  </si>
  <si>
    <t>EMPUÑADURA</t>
  </si>
  <si>
    <t>INT. BIP. LUM. VERDE 24V PROT.</t>
  </si>
  <si>
    <t>SWITCH</t>
  </si>
  <si>
    <t>INTERRUPTEUR</t>
  </si>
  <si>
    <t>SCHALTER</t>
  </si>
  <si>
    <t>INTERRUPTOR</t>
  </si>
  <si>
    <t>VITE D.4,2x16 AUTOF. UNI 6954</t>
  </si>
  <si>
    <t>INTER. A PULSANTE APEM1213C 6RS</t>
  </si>
  <si>
    <t>COPERCHIO MANUBRIO ABILA</t>
  </si>
  <si>
    <t>HANDLE BAR COVER</t>
  </si>
  <si>
    <t>COUVERCLE DE TIMON</t>
  </si>
  <si>
    <t>DECKEL FÜHRUNGSHOLM</t>
  </si>
  <si>
    <t>TAPA MANILLAR</t>
  </si>
  <si>
    <t>DISPLAY CONTROLLO BATTERIE</t>
  </si>
  <si>
    <t>DISPLAY</t>
  </si>
  <si>
    <t>VITE M6x16 TPSEI UNI 5933 ZINC</t>
  </si>
  <si>
    <t>ROSETTA 6x12x1,6  UNI 6592 ZINC</t>
  </si>
  <si>
    <t>PIASTRINA ATTACCO</t>
  </si>
  <si>
    <t>PLAQUE</t>
  </si>
  <si>
    <t>PLAQUETTE</t>
  </si>
  <si>
    <t>BEFESTIGUNGSAUFLAGE</t>
  </si>
  <si>
    <t>PLAQUETA</t>
  </si>
  <si>
    <t>PORTAFUSIBILE</t>
  </si>
  <si>
    <t>FUSEHOLDER</t>
  </si>
  <si>
    <t>PORTE-FUSIBLE</t>
  </si>
  <si>
    <t>SICHERUNGSHALTER</t>
  </si>
  <si>
    <t>PORTAFUSIBLE</t>
  </si>
  <si>
    <t>FUSIBILE 3A A FASTON</t>
  </si>
  <si>
    <t>FUSE</t>
  </si>
  <si>
    <t>FUSIBLE</t>
  </si>
  <si>
    <t>SICHERUNG</t>
  </si>
  <si>
    <t>VITE M4x6 TPSTC DIN965 A2</t>
  </si>
  <si>
    <t>GUARNIZIONE ADESIVA SOSTEGNO SCHEDA BATT</t>
  </si>
  <si>
    <t>GASKET</t>
  </si>
  <si>
    <t>JOINT</t>
  </si>
  <si>
    <t>DICHTUNG</t>
  </si>
  <si>
    <t>JUNTA</t>
  </si>
  <si>
    <t>SCHEDA LIVELLO BATTERIA 24-36V RQ1</t>
  </si>
  <si>
    <t>BATTERY CHECK CARD</t>
  </si>
  <si>
    <t>PLAQUE CONTROLE BATTERIES</t>
  </si>
  <si>
    <t>KONTROLLEL. BATTERIEN</t>
  </si>
  <si>
    <t>FICHA CONTROL BATTERIAS</t>
  </si>
  <si>
    <t>PROFILO MOUSSE 15x15x92</t>
  </si>
  <si>
    <t>E83407</t>
  </si>
  <si>
    <t>Handle bar body  WS17</t>
  </si>
  <si>
    <t>E83408</t>
  </si>
  <si>
    <t>Handle bar (pipe) WS17</t>
  </si>
  <si>
    <t>E83465</t>
  </si>
  <si>
    <t>WS17 lever</t>
  </si>
  <si>
    <t>E82308</t>
  </si>
  <si>
    <t>Pin</t>
  </si>
  <si>
    <t>408796</t>
  </si>
  <si>
    <t>E20342</t>
  </si>
  <si>
    <t>Soc Hd Cap Screw M6x40 Zinc</t>
  </si>
  <si>
    <t>E83550</t>
  </si>
  <si>
    <t>NyLoc Hex Nut, M6 Zinc</t>
  </si>
  <si>
    <t>E82798</t>
  </si>
  <si>
    <t>Washer, 6x18x1.5</t>
  </si>
  <si>
    <t>E83615</t>
  </si>
  <si>
    <t>Handle grip WS17</t>
  </si>
  <si>
    <t>E83328</t>
  </si>
  <si>
    <t>Vacuum switch</t>
  </si>
  <si>
    <t>408881</t>
  </si>
  <si>
    <t>E82796</t>
  </si>
  <si>
    <t>Switch, Momentary</t>
  </si>
  <si>
    <t>E83405</t>
  </si>
  <si>
    <t>Handle bar cover WS17</t>
  </si>
  <si>
    <t>E83175</t>
  </si>
  <si>
    <t>battery level display</t>
  </si>
  <si>
    <t>E88042</t>
  </si>
  <si>
    <t>Flat Hd Soc Machine Screw M6x16 Zinc</t>
  </si>
  <si>
    <t>E82761</t>
  </si>
  <si>
    <t>Washer 6x12x1.6</t>
  </si>
  <si>
    <t>409869</t>
  </si>
  <si>
    <t>E88244</t>
  </si>
  <si>
    <t>Fuse Holder for Crewman AS20B</t>
  </si>
  <si>
    <t>E83168</t>
  </si>
  <si>
    <t>Fuse, 3 amp</t>
  </si>
  <si>
    <t>E86144</t>
  </si>
  <si>
    <t>Screw, Battery Cover</t>
  </si>
  <si>
    <t>E82704</t>
  </si>
  <si>
    <t>Gasket</t>
  </si>
  <si>
    <t>E83157</t>
  </si>
  <si>
    <t>battery indicator card</t>
  </si>
  <si>
    <t>209359</t>
  </si>
  <si>
    <t>ITEM</t>
  </si>
  <si>
    <t>SKU</t>
  </si>
  <si>
    <t>QTY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</si>
</sst>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9.5"/>
      <name val="Times New Roman"/>
      <family val="1"/>
    </font>
    <font>
      <sz val="9.5"/>
      <name val="Arial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3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workbookViewId="0">
      <selection activeCell="B2" sqref="B2:H25"/>
    </sheetView>
  </sheetViews>
  <sheetFormatPr defaultRowHeight="12.75"/>
  <cols>
    <col min="2" max="2" width="8.85546875" customWidth="1"/>
    <col min="3" max="3" width="8.140625" customWidth="1"/>
    <col min="4" max="4" width="29" customWidth="1"/>
    <col min="5" max="5" width="18.28515625" customWidth="1"/>
    <col min="6" max="8" width="11.140625" customWidth="1"/>
    <col min="9" max="9" width="25.140625" customWidth="1"/>
    <col min="10" max="10" width="21.28515625" customWidth="1"/>
    <col min="11" max="11" width="23.140625" customWidth="1"/>
  </cols>
  <sheetData>
    <row r="2" spans="2:11">
      <c r="B2" s="1" t="s">
        <v>0</v>
      </c>
      <c r="C2" s="1" t="s">
        <v>2</v>
      </c>
      <c r="D2" s="1" t="s">
        <v>3</v>
      </c>
      <c r="E2" s="1" t="s">
        <v>4</v>
      </c>
      <c r="F2" s="1" t="s">
        <v>1</v>
      </c>
      <c r="G2" s="1"/>
      <c r="H2" s="1"/>
      <c r="I2" s="1" t="s">
        <v>4</v>
      </c>
      <c r="J2" s="1" t="s">
        <v>5</v>
      </c>
      <c r="K2" s="1" t="s">
        <v>6</v>
      </c>
    </row>
    <row r="3" spans="2:11">
      <c r="B3" s="2">
        <v>1</v>
      </c>
      <c r="C3" s="2">
        <v>204230</v>
      </c>
      <c r="D3" s="1" t="s">
        <v>7</v>
      </c>
      <c r="E3" s="1" t="s">
        <v>8</v>
      </c>
      <c r="F3" s="2">
        <v>1</v>
      </c>
      <c r="G3" s="3" t="str">
        <f>LEFT(IFERROR(VLOOKUP(TRIM(C3),[1]!Table_Query_from_BetcoViews[[AlternateID]:[MainSKU]],4,FALSE),C3),6)</f>
        <v>E83407</v>
      </c>
      <c r="H3" s="3" t="str">
        <f>IFERROR(VLOOKUP(TRIM(C3),[1]!Table_Query_from_BetcoViews[[AlternateID]:[ItemDescr2]],5,FALSE),D3)</f>
        <v>Handle bar body  WS17</v>
      </c>
      <c r="I3" s="1" t="s">
        <v>9</v>
      </c>
      <c r="J3" s="1" t="s">
        <v>10</v>
      </c>
      <c r="K3" s="1" t="s">
        <v>11</v>
      </c>
    </row>
    <row r="4" spans="2:11">
      <c r="B4" s="2">
        <v>2</v>
      </c>
      <c r="C4" s="2">
        <v>206841</v>
      </c>
      <c r="D4" s="1" t="s">
        <v>12</v>
      </c>
      <c r="E4" s="1" t="s">
        <v>13</v>
      </c>
      <c r="F4" s="2">
        <v>1</v>
      </c>
      <c r="G4" s="3" t="str">
        <f>LEFT(IFERROR(VLOOKUP(TRIM(C4),[1]!Table_Query_from_BetcoViews[[AlternateID]:[MainSKU]],4,FALSE),C4),6)</f>
        <v>E83408</v>
      </c>
      <c r="H4" s="3" t="str">
        <f>IFERROR(VLOOKUP(TRIM(C4),[1]!Table_Query_from_BetcoViews[[AlternateID]:[ItemDescr2]],5,FALSE),D4)</f>
        <v>Handle bar (pipe) WS17</v>
      </c>
      <c r="I4" s="1" t="s">
        <v>14</v>
      </c>
      <c r="J4" s="1" t="s">
        <v>15</v>
      </c>
      <c r="K4" s="1" t="s">
        <v>16</v>
      </c>
    </row>
    <row r="5" spans="2:11">
      <c r="B5" s="2">
        <v>3</v>
      </c>
      <c r="C5" s="2">
        <v>400879</v>
      </c>
      <c r="D5" s="1" t="s">
        <v>17</v>
      </c>
      <c r="E5" s="1" t="s">
        <v>18</v>
      </c>
      <c r="F5" s="2">
        <v>2</v>
      </c>
      <c r="G5" s="3" t="str">
        <f>LEFT(IFERROR(VLOOKUP(TRIM(C5),[1]!Table_Query_from_BetcoViews[[AlternateID]:[MainSKU]],4,FALSE),C5),6)</f>
        <v>E83465</v>
      </c>
      <c r="H5" s="3" t="str">
        <f>IFERROR(VLOOKUP(TRIM(C5),[1]!Table_Query_from_BetcoViews[[AlternateID]:[ItemDescr2]],5,FALSE),D5)</f>
        <v>WS17 lever</v>
      </c>
      <c r="I5" s="1" t="s">
        <v>19</v>
      </c>
      <c r="J5" s="1" t="s">
        <v>20</v>
      </c>
      <c r="K5" s="1" t="s">
        <v>21</v>
      </c>
    </row>
    <row r="6" spans="2:11">
      <c r="B6" s="2">
        <v>7</v>
      </c>
      <c r="C6" s="2">
        <v>407992</v>
      </c>
      <c r="D6" s="1" t="s">
        <v>22</v>
      </c>
      <c r="E6" s="1" t="s">
        <v>23</v>
      </c>
      <c r="F6" s="2">
        <v>2</v>
      </c>
      <c r="G6" s="3" t="str">
        <f>LEFT(IFERROR(VLOOKUP(TRIM(C6),[1]!Table_Query_from_BetcoViews[[AlternateID]:[MainSKU]],4,FALSE),C6),6)</f>
        <v>E82308</v>
      </c>
      <c r="H6" s="3" t="str">
        <f>IFERROR(VLOOKUP(TRIM(C6),[1]!Table_Query_from_BetcoViews[[AlternateID]:[ItemDescr2]],5,FALSE),D6)</f>
        <v>Pin</v>
      </c>
      <c r="I6" s="1" t="s">
        <v>24</v>
      </c>
      <c r="J6" s="1" t="s">
        <v>25</v>
      </c>
      <c r="K6" s="1" t="s">
        <v>26</v>
      </c>
    </row>
    <row r="7" spans="2:11">
      <c r="B7" s="2">
        <v>8</v>
      </c>
      <c r="C7" s="2">
        <v>408796</v>
      </c>
      <c r="D7" s="1" t="s">
        <v>27</v>
      </c>
      <c r="E7" s="1" t="s">
        <v>28</v>
      </c>
      <c r="F7" s="2">
        <v>2</v>
      </c>
      <c r="G7" s="3" t="str">
        <f>LEFT(IFERROR(VLOOKUP(TRIM(C7),[1]!Table_Query_from_BetcoViews[[AlternateID]:[MainSKU]],4,FALSE),C7),6)</f>
        <v>408796</v>
      </c>
      <c r="H7" s="3" t="str">
        <f>IFERROR(VLOOKUP(TRIM(C7),[1]!Table_Query_from_BetcoViews[[AlternateID]:[ItemDescr2]],5,FALSE),D7)</f>
        <v>VITE M6x20 TCEI UNI 5931 ZINC</v>
      </c>
      <c r="I7" s="1" t="s">
        <v>29</v>
      </c>
      <c r="J7" s="1" t="s">
        <v>30</v>
      </c>
      <c r="K7" s="1" t="s">
        <v>31</v>
      </c>
    </row>
    <row r="8" spans="2:11">
      <c r="B8" s="2">
        <v>9</v>
      </c>
      <c r="C8" s="2">
        <v>408802</v>
      </c>
      <c r="D8" s="1" t="s">
        <v>32</v>
      </c>
      <c r="E8" s="1" t="s">
        <v>28</v>
      </c>
      <c r="F8" s="2">
        <v>2</v>
      </c>
      <c r="G8" s="3" t="str">
        <f>LEFT(IFERROR(VLOOKUP(TRIM(C8),[1]!Table_Query_from_BetcoViews[[AlternateID]:[MainSKU]],4,FALSE),C8),6)</f>
        <v>E20342</v>
      </c>
      <c r="H8" s="3" t="str">
        <f>IFERROR(VLOOKUP(TRIM(C8),[1]!Table_Query_from_BetcoViews[[AlternateID]:[ItemDescr2]],5,FALSE),D8)</f>
        <v>Soc Hd Cap Screw M6x40 Zinc</v>
      </c>
      <c r="I8" s="1" t="s">
        <v>29</v>
      </c>
      <c r="J8" s="1" t="s">
        <v>30</v>
      </c>
      <c r="K8" s="1" t="s">
        <v>31</v>
      </c>
    </row>
    <row r="9" spans="2:11">
      <c r="B9" s="2">
        <v>13</v>
      </c>
      <c r="C9" s="2">
        <v>409082</v>
      </c>
      <c r="D9" s="1" t="s">
        <v>33</v>
      </c>
      <c r="E9" s="1" t="s">
        <v>34</v>
      </c>
      <c r="F9" s="2">
        <v>5</v>
      </c>
      <c r="G9" s="3" t="str">
        <f>LEFT(IFERROR(VLOOKUP(TRIM(C9),[1]!Table_Query_from_BetcoViews[[AlternateID]:[MainSKU]],4,FALSE),C9),6)</f>
        <v>E83550</v>
      </c>
      <c r="H9" s="3" t="str">
        <f>IFERROR(VLOOKUP(TRIM(C9),[1]!Table_Query_from_BetcoViews[[AlternateID]:[ItemDescr2]],5,FALSE),D9)</f>
        <v>NyLoc Hex Nut, M6 Zinc</v>
      </c>
      <c r="I9" s="1" t="s">
        <v>35</v>
      </c>
      <c r="J9" s="1" t="s">
        <v>36</v>
      </c>
      <c r="K9" s="1" t="s">
        <v>37</v>
      </c>
    </row>
    <row r="10" spans="2:11">
      <c r="B10" s="2">
        <v>15</v>
      </c>
      <c r="C10" s="2">
        <v>409160</v>
      </c>
      <c r="D10" s="1" t="s">
        <v>38</v>
      </c>
      <c r="E10" s="1" t="s">
        <v>39</v>
      </c>
      <c r="F10" s="2">
        <v>2</v>
      </c>
      <c r="G10" s="3" t="str">
        <f>LEFT(IFERROR(VLOOKUP(TRIM(C10),[1]!Table_Query_from_BetcoViews[[AlternateID]:[MainSKU]],4,FALSE),C10),6)</f>
        <v>E82798</v>
      </c>
      <c r="H10" s="3" t="str">
        <f>IFERROR(VLOOKUP(TRIM(C10),[1]!Table_Query_from_BetcoViews[[AlternateID]:[ItemDescr2]],5,FALSE),D10)</f>
        <v>Washer, 6x18x1.5</v>
      </c>
      <c r="I10" s="1" t="s">
        <v>40</v>
      </c>
      <c r="J10" s="1" t="s">
        <v>41</v>
      </c>
      <c r="K10" s="1" t="s">
        <v>42</v>
      </c>
    </row>
    <row r="11" spans="2:11">
      <c r="B11" s="2">
        <v>22</v>
      </c>
      <c r="C11" s="2">
        <v>410262</v>
      </c>
      <c r="D11" s="1" t="s">
        <v>43</v>
      </c>
      <c r="E11" s="1" t="s">
        <v>44</v>
      </c>
      <c r="F11" s="2">
        <v>2</v>
      </c>
      <c r="G11" s="3" t="str">
        <f>LEFT(IFERROR(VLOOKUP(TRIM(C11),[1]!Table_Query_from_BetcoViews[[AlternateID]:[MainSKU]],4,FALSE),C11),6)</f>
        <v>E83615</v>
      </c>
      <c r="H11" s="3" t="str">
        <f>IFERROR(VLOOKUP(TRIM(C11),[1]!Table_Query_from_BetcoViews[[AlternateID]:[ItemDescr2]],5,FALSE),D11)</f>
        <v>Handle grip WS17</v>
      </c>
      <c r="I11" s="1" t="s">
        <v>45</v>
      </c>
      <c r="J11" s="1" t="s">
        <v>46</v>
      </c>
      <c r="K11" s="1" t="s">
        <v>47</v>
      </c>
    </row>
    <row r="12" spans="2:11">
      <c r="B12" s="2">
        <v>16</v>
      </c>
      <c r="C12" s="2">
        <v>409483</v>
      </c>
      <c r="D12" s="1" t="s">
        <v>48</v>
      </c>
      <c r="E12" s="1" t="s">
        <v>49</v>
      </c>
      <c r="F12" s="2">
        <v>2</v>
      </c>
      <c r="G12" s="3" t="str">
        <f>LEFT(IFERROR(VLOOKUP(TRIM(C12),[1]!Table_Query_from_BetcoViews[[AlternateID]:[MainSKU]],4,FALSE),C12),6)</f>
        <v>E83328</v>
      </c>
      <c r="H12" s="3" t="str">
        <f>IFERROR(VLOOKUP(TRIM(C12),[1]!Table_Query_from_BetcoViews[[AlternateID]:[ItemDescr2]],5,FALSE),D12)</f>
        <v>Vacuum switch</v>
      </c>
      <c r="I12" s="1" t="s">
        <v>50</v>
      </c>
      <c r="J12" s="1" t="s">
        <v>51</v>
      </c>
      <c r="K12" s="1" t="s">
        <v>52</v>
      </c>
    </row>
    <row r="13" spans="2:11">
      <c r="B13" s="2">
        <v>10</v>
      </c>
      <c r="C13" s="2">
        <v>408881</v>
      </c>
      <c r="D13" s="1" t="s">
        <v>53</v>
      </c>
      <c r="E13" s="1" t="s">
        <v>28</v>
      </c>
      <c r="F13" s="2">
        <v>4</v>
      </c>
      <c r="G13" s="3" t="str">
        <f>LEFT(IFERROR(VLOOKUP(TRIM(C13),[1]!Table_Query_from_BetcoViews[[AlternateID]:[MainSKU]],4,FALSE),C13),6)</f>
        <v>408881</v>
      </c>
      <c r="H13" s="3" t="str">
        <f>IFERROR(VLOOKUP(TRIM(C13),[1]!Table_Query_from_BetcoViews[[AlternateID]:[ItemDescr2]],5,FALSE),D13)</f>
        <v>VITE D.4,2x16 AUTOF. UNI 6954</v>
      </c>
      <c r="I13" s="1" t="s">
        <v>29</v>
      </c>
      <c r="J13" s="1" t="s">
        <v>30</v>
      </c>
      <c r="K13" s="1" t="s">
        <v>31</v>
      </c>
    </row>
    <row r="14" spans="2:11">
      <c r="B14" s="2">
        <v>28</v>
      </c>
      <c r="C14" s="2">
        <v>409505</v>
      </c>
      <c r="D14" s="1" t="s">
        <v>54</v>
      </c>
      <c r="E14" s="1" t="s">
        <v>49</v>
      </c>
      <c r="F14" s="2">
        <v>1</v>
      </c>
      <c r="G14" s="3" t="str">
        <f>LEFT(IFERROR(VLOOKUP(TRIM(C14),[1]!Table_Query_from_BetcoViews[[AlternateID]:[MainSKU]],4,FALSE),C14),6)</f>
        <v>E82796</v>
      </c>
      <c r="H14" s="3" t="str">
        <f>IFERROR(VLOOKUP(TRIM(C14),[1]!Table_Query_from_BetcoViews[[AlternateID]:[ItemDescr2]],5,FALSE),D14)</f>
        <v>Switch, Momentary</v>
      </c>
      <c r="I14" s="1" t="s">
        <v>50</v>
      </c>
      <c r="J14" s="1" t="s">
        <v>51</v>
      </c>
      <c r="K14" s="1" t="s">
        <v>52</v>
      </c>
    </row>
    <row r="15" spans="2:11">
      <c r="B15" s="2">
        <v>4</v>
      </c>
      <c r="C15" s="2">
        <v>400887</v>
      </c>
      <c r="D15" s="1" t="s">
        <v>55</v>
      </c>
      <c r="E15" s="1" t="s">
        <v>56</v>
      </c>
      <c r="F15" s="2">
        <v>1</v>
      </c>
      <c r="G15" s="3" t="str">
        <f>LEFT(IFERROR(VLOOKUP(TRIM(C15),[1]!Table_Query_from_BetcoViews[[AlternateID]:[MainSKU]],4,FALSE),C15),6)</f>
        <v>E83405</v>
      </c>
      <c r="H15" s="3" t="str">
        <f>IFERROR(VLOOKUP(TRIM(C15),[1]!Table_Query_from_BetcoViews[[AlternateID]:[ItemDescr2]],5,FALSE),D15)</f>
        <v>Handle bar cover WS17</v>
      </c>
      <c r="I15" s="1" t="s">
        <v>57</v>
      </c>
      <c r="J15" s="1" t="s">
        <v>58</v>
      </c>
      <c r="K15" s="1" t="s">
        <v>59</v>
      </c>
    </row>
    <row r="16" spans="2:11">
      <c r="B16" s="2">
        <v>18</v>
      </c>
      <c r="C16" s="2">
        <v>409546</v>
      </c>
      <c r="D16" s="1" t="s">
        <v>60</v>
      </c>
      <c r="E16" s="1" t="s">
        <v>61</v>
      </c>
      <c r="F16" s="2">
        <v>1</v>
      </c>
      <c r="G16" s="3" t="str">
        <f>LEFT(IFERROR(VLOOKUP(TRIM(C16),[1]!Table_Query_from_BetcoViews[[AlternateID]:[MainSKU]],4,FALSE),C16),6)</f>
        <v>E83175</v>
      </c>
      <c r="H16" s="3" t="str">
        <f>IFERROR(VLOOKUP(TRIM(C16),[1]!Table_Query_from_BetcoViews[[AlternateID]:[ItemDescr2]],5,FALSE),D16)</f>
        <v>battery level display</v>
      </c>
      <c r="I16" s="1" t="s">
        <v>61</v>
      </c>
      <c r="J16" s="1" t="s">
        <v>61</v>
      </c>
      <c r="K16" s="1" t="s">
        <v>61</v>
      </c>
    </row>
    <row r="17" spans="2:11">
      <c r="B17" s="2">
        <v>12</v>
      </c>
      <c r="C17" s="2">
        <v>408966</v>
      </c>
      <c r="D17" s="1" t="s">
        <v>62</v>
      </c>
      <c r="E17" s="1" t="s">
        <v>28</v>
      </c>
      <c r="F17" s="2">
        <v>1</v>
      </c>
      <c r="G17" s="3" t="str">
        <f>LEFT(IFERROR(VLOOKUP(TRIM(C17),[1]!Table_Query_from_BetcoViews[[AlternateID]:[MainSKU]],4,FALSE),C17),6)</f>
        <v>E88042</v>
      </c>
      <c r="H17" s="3" t="str">
        <f>IFERROR(VLOOKUP(TRIM(C17),[1]!Table_Query_from_BetcoViews[[AlternateID]:[ItemDescr2]],5,FALSE),D17)</f>
        <v>Flat Hd Soc Machine Screw M6x16 Zinc</v>
      </c>
      <c r="I17" s="1" t="s">
        <v>29</v>
      </c>
      <c r="J17" s="1" t="s">
        <v>30</v>
      </c>
      <c r="K17" s="1" t="s">
        <v>31</v>
      </c>
    </row>
    <row r="18" spans="2:11">
      <c r="B18" s="2">
        <v>14</v>
      </c>
      <c r="C18" s="2">
        <v>409156</v>
      </c>
      <c r="D18" s="1" t="s">
        <v>63</v>
      </c>
      <c r="E18" s="1" t="s">
        <v>39</v>
      </c>
      <c r="F18" s="2">
        <v>1</v>
      </c>
      <c r="G18" s="3" t="str">
        <f>LEFT(IFERROR(VLOOKUP(TRIM(C18),[1]!Table_Query_from_BetcoViews[[AlternateID]:[MainSKU]],4,FALSE),C18),6)</f>
        <v>E82761</v>
      </c>
      <c r="H18" s="3" t="str">
        <f>IFERROR(VLOOKUP(TRIM(C18),[1]!Table_Query_from_BetcoViews[[AlternateID]:[ItemDescr2]],5,FALSE),D18)</f>
        <v>Washer 6x12x1.6</v>
      </c>
      <c r="I18" s="1" t="s">
        <v>40</v>
      </c>
      <c r="J18" s="1" t="s">
        <v>41</v>
      </c>
      <c r="K18" s="1" t="s">
        <v>42</v>
      </c>
    </row>
    <row r="19" spans="2:11">
      <c r="B19" s="2">
        <v>29</v>
      </c>
      <c r="C19" s="2">
        <v>409869</v>
      </c>
      <c r="D19" s="1" t="s">
        <v>64</v>
      </c>
      <c r="E19" s="1" t="s">
        <v>65</v>
      </c>
      <c r="F19" s="2">
        <v>1</v>
      </c>
      <c r="G19" s="3" t="str">
        <f>LEFT(IFERROR(VLOOKUP(TRIM(C19),[1]!Table_Query_from_BetcoViews[[AlternateID]:[MainSKU]],4,FALSE),C19),6)</f>
        <v>409869</v>
      </c>
      <c r="H19" s="3" t="str">
        <f>IFERROR(VLOOKUP(TRIM(C19),[1]!Table_Query_from_BetcoViews[[AlternateID]:[ItemDescr2]],5,FALSE),D19)</f>
        <v>PIASTRINA ATTACCO</v>
      </c>
      <c r="I19" s="1" t="s">
        <v>66</v>
      </c>
      <c r="J19" s="1" t="s">
        <v>67</v>
      </c>
      <c r="K19" s="1" t="s">
        <v>68</v>
      </c>
    </row>
    <row r="20" spans="2:11">
      <c r="B20" s="2">
        <v>30</v>
      </c>
      <c r="C20" s="2">
        <v>409585</v>
      </c>
      <c r="D20" s="1" t="s">
        <v>69</v>
      </c>
      <c r="E20" s="1" t="s">
        <v>70</v>
      </c>
      <c r="F20" s="2">
        <v>1</v>
      </c>
      <c r="G20" s="3" t="str">
        <f>LEFT(IFERROR(VLOOKUP(TRIM(C20),[1]!Table_Query_from_BetcoViews[[AlternateID]:[MainSKU]],4,FALSE),C20),6)</f>
        <v>E88244</v>
      </c>
      <c r="H20" s="3" t="str">
        <f>IFERROR(VLOOKUP(TRIM(C20),[1]!Table_Query_from_BetcoViews[[AlternateID]:[ItemDescr2]],5,FALSE),D20)</f>
        <v>Fuse Holder for Crewman AS20B</v>
      </c>
      <c r="I20" s="1" t="s">
        <v>71</v>
      </c>
      <c r="J20" s="1" t="s">
        <v>72</v>
      </c>
      <c r="K20" s="1" t="s">
        <v>73</v>
      </c>
    </row>
    <row r="21" spans="2:11">
      <c r="B21" s="2">
        <v>31</v>
      </c>
      <c r="C21" s="2">
        <v>409592</v>
      </c>
      <c r="D21" s="1" t="s">
        <v>74</v>
      </c>
      <c r="E21" s="1" t="s">
        <v>75</v>
      </c>
      <c r="F21" s="2">
        <v>1</v>
      </c>
      <c r="G21" s="3" t="str">
        <f>LEFT(IFERROR(VLOOKUP(TRIM(C21),[1]!Table_Query_from_BetcoViews[[AlternateID]:[MainSKU]],4,FALSE),C21),6)</f>
        <v>E83168</v>
      </c>
      <c r="H21" s="3" t="str">
        <f>IFERROR(VLOOKUP(TRIM(C21),[1]!Table_Query_from_BetcoViews[[AlternateID]:[ItemDescr2]],5,FALSE),D21)</f>
        <v>Fuse, 3 amp</v>
      </c>
      <c r="I21" s="1" t="s">
        <v>76</v>
      </c>
      <c r="J21" s="1" t="s">
        <v>77</v>
      </c>
      <c r="K21" s="1" t="s">
        <v>76</v>
      </c>
    </row>
    <row r="22" spans="2:11">
      <c r="B22" s="2">
        <v>32</v>
      </c>
      <c r="C22" s="2">
        <v>408930</v>
      </c>
      <c r="D22" s="1" t="s">
        <v>78</v>
      </c>
      <c r="E22" s="1" t="s">
        <v>28</v>
      </c>
      <c r="F22" s="2">
        <v>1</v>
      </c>
      <c r="G22" s="3" t="str">
        <f>LEFT(IFERROR(VLOOKUP(TRIM(C22),[1]!Table_Query_from_BetcoViews[[AlternateID]:[MainSKU]],4,FALSE),C22),6)</f>
        <v>E86144</v>
      </c>
      <c r="H22" s="3" t="str">
        <f>IFERROR(VLOOKUP(TRIM(C22),[1]!Table_Query_from_BetcoViews[[AlternateID]:[ItemDescr2]],5,FALSE),D22)</f>
        <v>Screw, Battery Cover</v>
      </c>
      <c r="I22" s="1" t="s">
        <v>29</v>
      </c>
      <c r="J22" s="1" t="s">
        <v>30</v>
      </c>
      <c r="K22" s="1" t="s">
        <v>31</v>
      </c>
    </row>
    <row r="23" spans="2:11">
      <c r="B23" s="2">
        <v>33</v>
      </c>
      <c r="C23" s="2">
        <v>405945</v>
      </c>
      <c r="D23" s="1" t="s">
        <v>79</v>
      </c>
      <c r="E23" s="1" t="s">
        <v>80</v>
      </c>
      <c r="F23" s="2">
        <v>1</v>
      </c>
      <c r="G23" s="3" t="str">
        <f>LEFT(IFERROR(VLOOKUP(TRIM(C23),[1]!Table_Query_from_BetcoViews[[AlternateID]:[MainSKU]],4,FALSE),C23),6)</f>
        <v>E82704</v>
      </c>
      <c r="H23" s="3" t="str">
        <f>IFERROR(VLOOKUP(TRIM(C23),[1]!Table_Query_from_BetcoViews[[AlternateID]:[ItemDescr2]],5,FALSE),D23)</f>
        <v>Gasket</v>
      </c>
      <c r="I23" s="1" t="s">
        <v>81</v>
      </c>
      <c r="J23" s="1" t="s">
        <v>82</v>
      </c>
      <c r="K23" s="1" t="s">
        <v>83</v>
      </c>
    </row>
    <row r="24" spans="2:11">
      <c r="B24" s="2">
        <v>34</v>
      </c>
      <c r="C24" s="2">
        <v>406367</v>
      </c>
      <c r="D24" s="1" t="s">
        <v>84</v>
      </c>
      <c r="E24" s="1" t="s">
        <v>85</v>
      </c>
      <c r="F24" s="2">
        <v>1</v>
      </c>
      <c r="G24" s="3" t="str">
        <f>LEFT(IFERROR(VLOOKUP(TRIM(C24),[1]!Table_Query_from_BetcoViews[[AlternateID]:[MainSKU]],4,FALSE),C24),6)</f>
        <v>E83157</v>
      </c>
      <c r="H24" s="3" t="str">
        <f>IFERROR(VLOOKUP(TRIM(C24),[1]!Table_Query_from_BetcoViews[[AlternateID]:[ItemDescr2]],5,FALSE),D24)</f>
        <v>battery indicator card</v>
      </c>
      <c r="I24" s="1" t="s">
        <v>86</v>
      </c>
      <c r="J24" s="1" t="s">
        <v>87</v>
      </c>
      <c r="K24" s="1" t="s">
        <v>88</v>
      </c>
    </row>
    <row r="25" spans="2:11">
      <c r="B25" s="2">
        <v>36</v>
      </c>
      <c r="C25" s="2">
        <v>209359</v>
      </c>
      <c r="D25" s="1" t="s">
        <v>89</v>
      </c>
      <c r="E25" s="1" t="s">
        <v>80</v>
      </c>
      <c r="F25" s="2">
        <v>1</v>
      </c>
      <c r="G25" s="3" t="str">
        <f>LEFT(IFERROR(VLOOKUP(TRIM(C25),[1]!Table_Query_from_BetcoViews[[AlternateID]:[MainSKU]],4,FALSE),C25),6)</f>
        <v>209359</v>
      </c>
      <c r="H25" s="3" t="str">
        <f>IFERROR(VLOOKUP(TRIM(C25),[1]!Table_Query_from_BetcoViews[[AlternateID]:[ItemDescr2]],5,FALSE),D25)</f>
        <v>PROFILO MOUSSE 15x15x92</v>
      </c>
      <c r="I25" s="1" t="s">
        <v>81</v>
      </c>
      <c r="J25" s="1" t="s">
        <v>82</v>
      </c>
      <c r="K25" s="1" t="s">
        <v>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E25"/>
  <sheetViews>
    <sheetView tabSelected="1" workbookViewId="0">
      <selection activeCell="B2" sqref="B2:E2"/>
    </sheetView>
  </sheetViews>
  <sheetFormatPr defaultRowHeight="12.75"/>
  <cols>
    <col min="2" max="3" width="9.140625" style="10"/>
    <col min="4" max="4" width="39.5703125" style="6" customWidth="1"/>
    <col min="5" max="5" width="9.140625" style="10"/>
  </cols>
  <sheetData>
    <row r="1" spans="2:5" ht="30.75" customHeight="1"/>
    <row r="2" spans="2:5" ht="15.75">
      <c r="B2" s="7" t="s">
        <v>132</v>
      </c>
      <c r="C2" s="7" t="s">
        <v>133</v>
      </c>
      <c r="D2" s="4" t="s">
        <v>4</v>
      </c>
      <c r="E2" s="7" t="s">
        <v>134</v>
      </c>
    </row>
    <row r="3" spans="2:5" ht="15.75">
      <c r="B3" s="8">
        <v>1</v>
      </c>
      <c r="C3" s="8" t="s">
        <v>90</v>
      </c>
      <c r="D3" s="5" t="s">
        <v>91</v>
      </c>
      <c r="E3" s="8">
        <v>1</v>
      </c>
    </row>
    <row r="4" spans="2:5" ht="15.75">
      <c r="B4" s="8">
        <v>2</v>
      </c>
      <c r="C4" s="8" t="s">
        <v>92</v>
      </c>
      <c r="D4" s="5" t="s">
        <v>93</v>
      </c>
      <c r="E4" s="8">
        <v>1</v>
      </c>
    </row>
    <row r="5" spans="2:5" ht="15.75">
      <c r="B5" s="8">
        <v>3</v>
      </c>
      <c r="C5" s="8" t="s">
        <v>94</v>
      </c>
      <c r="D5" s="5" t="s">
        <v>95</v>
      </c>
      <c r="E5" s="8">
        <v>2</v>
      </c>
    </row>
    <row r="6" spans="2:5" ht="15.75">
      <c r="B6" s="8">
        <v>4</v>
      </c>
      <c r="C6" s="8" t="s">
        <v>112</v>
      </c>
      <c r="D6" s="5" t="s">
        <v>113</v>
      </c>
      <c r="E6" s="8">
        <v>1</v>
      </c>
    </row>
    <row r="7" spans="2:5" ht="15.75">
      <c r="B7" s="8">
        <v>7</v>
      </c>
      <c r="C7" s="8" t="s">
        <v>96</v>
      </c>
      <c r="D7" s="5" t="s">
        <v>97</v>
      </c>
      <c r="E7" s="8">
        <v>2</v>
      </c>
    </row>
    <row r="8" spans="2:5" ht="15.75">
      <c r="B8" s="8">
        <v>8</v>
      </c>
      <c r="C8" s="9" t="s">
        <v>98</v>
      </c>
      <c r="D8" s="5" t="s">
        <v>27</v>
      </c>
      <c r="E8" s="8">
        <v>2</v>
      </c>
    </row>
    <row r="9" spans="2:5" ht="15.75">
      <c r="B9" s="8">
        <v>9</v>
      </c>
      <c r="C9" s="8" t="s">
        <v>99</v>
      </c>
      <c r="D9" s="5" t="s">
        <v>100</v>
      </c>
      <c r="E9" s="8">
        <v>2</v>
      </c>
    </row>
    <row r="10" spans="2:5" ht="15.75">
      <c r="B10" s="8">
        <v>10</v>
      </c>
      <c r="C10" s="9" t="s">
        <v>109</v>
      </c>
      <c r="D10" s="5" t="s">
        <v>53</v>
      </c>
      <c r="E10" s="8">
        <v>4</v>
      </c>
    </row>
    <row r="11" spans="2:5" ht="15.75">
      <c r="B11" s="8">
        <v>12</v>
      </c>
      <c r="C11" s="8" t="s">
        <v>116</v>
      </c>
      <c r="D11" s="5" t="s">
        <v>117</v>
      </c>
      <c r="E11" s="8">
        <v>1</v>
      </c>
    </row>
    <row r="12" spans="2:5" ht="15.75">
      <c r="B12" s="8">
        <v>13</v>
      </c>
      <c r="C12" s="8" t="s">
        <v>101</v>
      </c>
      <c r="D12" s="5" t="s">
        <v>102</v>
      </c>
      <c r="E12" s="8">
        <v>5</v>
      </c>
    </row>
    <row r="13" spans="2:5" ht="15.75">
      <c r="B13" s="8">
        <v>14</v>
      </c>
      <c r="C13" s="8" t="s">
        <v>118</v>
      </c>
      <c r="D13" s="5" t="s">
        <v>119</v>
      </c>
      <c r="E13" s="8">
        <v>1</v>
      </c>
    </row>
    <row r="14" spans="2:5" ht="15.75">
      <c r="B14" s="8">
        <v>15</v>
      </c>
      <c r="C14" s="8" t="s">
        <v>103</v>
      </c>
      <c r="D14" s="5" t="s">
        <v>104</v>
      </c>
      <c r="E14" s="8">
        <v>2</v>
      </c>
    </row>
    <row r="15" spans="2:5" ht="15.75">
      <c r="B15" s="8">
        <v>16</v>
      </c>
      <c r="C15" s="8" t="s">
        <v>107</v>
      </c>
      <c r="D15" s="5" t="s">
        <v>108</v>
      </c>
      <c r="E15" s="8">
        <v>2</v>
      </c>
    </row>
    <row r="16" spans="2:5" ht="15.75">
      <c r="B16" s="8">
        <v>18</v>
      </c>
      <c r="C16" s="8" t="s">
        <v>114</v>
      </c>
      <c r="D16" s="5" t="s">
        <v>115</v>
      </c>
      <c r="E16" s="8">
        <v>1</v>
      </c>
    </row>
    <row r="17" spans="2:5" ht="15.75">
      <c r="B17" s="8">
        <v>22</v>
      </c>
      <c r="C17" s="8" t="s">
        <v>105</v>
      </c>
      <c r="D17" s="5" t="s">
        <v>106</v>
      </c>
      <c r="E17" s="8">
        <v>2</v>
      </c>
    </row>
    <row r="18" spans="2:5" ht="15.75">
      <c r="B18" s="8">
        <v>28</v>
      </c>
      <c r="C18" s="8" t="s">
        <v>110</v>
      </c>
      <c r="D18" s="5" t="s">
        <v>111</v>
      </c>
      <c r="E18" s="8">
        <v>1</v>
      </c>
    </row>
    <row r="19" spans="2:5" ht="15.75">
      <c r="B19" s="8">
        <v>29</v>
      </c>
      <c r="C19" s="9" t="s">
        <v>120</v>
      </c>
      <c r="D19" s="5" t="s">
        <v>64</v>
      </c>
      <c r="E19" s="8">
        <v>1</v>
      </c>
    </row>
    <row r="20" spans="2:5" ht="15.75">
      <c r="B20" s="8">
        <v>30</v>
      </c>
      <c r="C20" s="8" t="s">
        <v>121</v>
      </c>
      <c r="D20" s="5" t="s">
        <v>122</v>
      </c>
      <c r="E20" s="8">
        <v>1</v>
      </c>
    </row>
    <row r="21" spans="2:5" ht="15.75">
      <c r="B21" s="8">
        <v>31</v>
      </c>
      <c r="C21" s="8" t="s">
        <v>123</v>
      </c>
      <c r="D21" s="5" t="s">
        <v>124</v>
      </c>
      <c r="E21" s="8">
        <v>1</v>
      </c>
    </row>
    <row r="22" spans="2:5" ht="15.75">
      <c r="B22" s="8">
        <v>32</v>
      </c>
      <c r="C22" s="8" t="s">
        <v>125</v>
      </c>
      <c r="D22" s="5" t="s">
        <v>126</v>
      </c>
      <c r="E22" s="8">
        <v>1</v>
      </c>
    </row>
    <row r="23" spans="2:5" ht="15.75">
      <c r="B23" s="8">
        <v>33</v>
      </c>
      <c r="C23" s="8" t="s">
        <v>127</v>
      </c>
      <c r="D23" s="5" t="s">
        <v>128</v>
      </c>
      <c r="E23" s="8">
        <v>1</v>
      </c>
    </row>
    <row r="24" spans="2:5" ht="15.75">
      <c r="B24" s="8">
        <v>34</v>
      </c>
      <c r="C24" s="8" t="s">
        <v>129</v>
      </c>
      <c r="D24" s="5" t="s">
        <v>130</v>
      </c>
      <c r="E24" s="8">
        <v>1</v>
      </c>
    </row>
    <row r="25" spans="2:5" ht="15.75">
      <c r="B25" s="8">
        <v>36</v>
      </c>
      <c r="C25" s="9" t="s">
        <v>131</v>
      </c>
      <c r="D25" s="5" t="s">
        <v>89</v>
      </c>
      <c r="E25" s="8">
        <v>1</v>
      </c>
    </row>
  </sheetData>
  <sortState ref="B3:H26">
    <sortCondition ref="B1"/>
  </sortState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55F34C-9559-4A7A-AFE4-06D5D444C9C6}"/>
</file>

<file path=customXml/itemProps2.xml><?xml version="1.0" encoding="utf-8"?>
<ds:datastoreItem xmlns:ds="http://schemas.openxmlformats.org/officeDocument/2006/customXml" ds:itemID="{1EB679D0-FA59-4ED7-BFA2-214A59A5D0CB}"/>
</file>

<file path=customXml/itemProps3.xml><?xml version="1.0" encoding="utf-8"?>
<ds:datastoreItem xmlns:ds="http://schemas.openxmlformats.org/officeDocument/2006/customXml" ds:itemID="{DAB1C47A-1BFF-4668-AA83-B01C5097D86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30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2010-09-01T15:20:43Z</cp:lastPrinted>
  <dcterms:created xsi:type="dcterms:W3CDTF">2010-09-01T15:20:54Z</dcterms:created>
  <dcterms:modified xsi:type="dcterms:W3CDTF">2010-09-01T15:20:54Z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